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arona\Documents\LAS_SC\Sertificēšanas centrs\SC dokumenti\majas_lapai\dokumenti_linki\"/>
    </mc:Choice>
  </mc:AlternateContent>
  <xr:revisionPtr revIDLastSave="0" documentId="8_{557CF841-86C4-4505-8660-446319BAAF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unkti" sheetId="1" r:id="rId1"/>
    <sheet name="koeficients K" sheetId="2" r:id="rId2"/>
  </sheets>
  <definedNames>
    <definedName name="_xlnm.Print_Area" localSheetId="0">punkti!$A$1:$K$26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2" l="1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E4" i="1" s="1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G16" i="1" l="1"/>
  <c r="G20" i="1"/>
  <c r="H11" i="1" l="1"/>
  <c r="G11" i="1"/>
  <c r="J11" i="1" s="1"/>
  <c r="E15" i="1"/>
  <c r="J15" i="1" s="1"/>
  <c r="E13" i="1" l="1"/>
  <c r="J13" i="1" s="1"/>
  <c r="E20" i="1"/>
  <c r="E16" i="1"/>
  <c r="I16" i="1" s="1"/>
  <c r="H20" i="1" s="1"/>
  <c r="E14" i="1"/>
  <c r="J14" i="1" s="1"/>
  <c r="J20" i="1" l="1"/>
</calcChain>
</file>

<file path=xl/sharedStrings.xml><?xml version="1.0" encoding="utf-8"?>
<sst xmlns="http://schemas.openxmlformats.org/spreadsheetml/2006/main" count="48" uniqueCount="47">
  <si>
    <t>.p.k.</t>
  </si>
  <si>
    <t>Kritērijs</t>
  </si>
  <si>
    <t>Paskaidrojums</t>
  </si>
  <si>
    <t>Min. iegūstamie punkti</t>
  </si>
  <si>
    <t>Max. iegūstamie punkti</t>
  </si>
  <si>
    <t>Iegūtie punkti</t>
  </si>
  <si>
    <t>1.</t>
  </si>
  <si>
    <t>Arhitekta profesionālā prakse</t>
  </si>
  <si>
    <t>Kopā</t>
  </si>
  <si>
    <t>Formālie kompetences paaugstināšanas pasākumi</t>
  </si>
  <si>
    <t>2.1.</t>
  </si>
  <si>
    <t xml:space="preserve">Tēma: Normatīvie akti </t>
  </si>
  <si>
    <t>2.2.</t>
  </si>
  <si>
    <t xml:space="preserve">Normatīvajos aktos noteiktā kārtībā akreditētas mācību programmas </t>
  </si>
  <si>
    <t>ieskaitītie punkti</t>
  </si>
  <si>
    <t>2.3</t>
  </si>
  <si>
    <t>N.p.k.</t>
  </si>
  <si>
    <t>koeficients, K</t>
  </si>
  <si>
    <t>Min. iegūstamie punkti piemērojot koeficientu K</t>
  </si>
  <si>
    <t>Kat.nr. 1</t>
  </si>
  <si>
    <t>Kat.nr. 2</t>
  </si>
  <si>
    <t>Kat.nr. 3</t>
  </si>
  <si>
    <t>Kat.nr. 4</t>
  </si>
  <si>
    <t>Kat.nr. 5</t>
  </si>
  <si>
    <t>Piezīmes:</t>
  </si>
  <si>
    <t>Kopā formālie obligātie tālākizglītības pasākumi (2.1)</t>
  </si>
  <si>
    <t>Kopā formālie izvēles tālākizglītības pasākumi (2.2 un 2.3):</t>
  </si>
  <si>
    <t>Tēma: Ugunsdrošība</t>
  </si>
  <si>
    <t>Tēma: Ar būvju lietotāju drošību un veselību saistītie jautājumi (lietošanas drošība, darba drošība, vides pieejamība)</t>
  </si>
  <si>
    <t>Kursi un semināri, kuros ne mazāk kā 2 akadēmisko stundu apjomā tiek sniegta informācija par Arhitektu sertificēšanas kārtības 8.5.punktā minētajām tēmām</t>
  </si>
  <si>
    <t>bakalaura, maģistra, doktora, profesionālās studijas par Arhitektu sertificēšanas kārtības 8.7.punktā noteiktajām tēmām</t>
  </si>
  <si>
    <t>apmācību kursi par Arhitektu sertificēšanas kārtības 8.7.punktā noteiktajām tēmām</t>
  </si>
  <si>
    <t xml:space="preserve">Kursi un semināri, kuros ne mazāk kā 2 akadēmisko stundu apjomā tiek sniegta informācija par Arhitektu sertiificēšanas kārtības 8.7.punktā minētajām tēmām </t>
  </si>
  <si>
    <t>Piezīmes</t>
  </si>
  <si>
    <t>Prakse 1. gads</t>
  </si>
  <si>
    <t>Prakse 2. gads</t>
  </si>
  <si>
    <t>Prakse 3. gads</t>
  </si>
  <si>
    <t>Prakse 4. gads</t>
  </si>
  <si>
    <t>Prakse 5. gads</t>
  </si>
  <si>
    <t>punkts piešķirams ja ir vismaz viens prakses ieraksts atskaites gadā</t>
  </si>
  <si>
    <t>Pa vienam punktam Formālājās obligātajās sadaļās, pārējie punkti formālajā izvēles daļā</t>
  </si>
  <si>
    <t>atlikušie mēneši līdz 5gades beigām</t>
  </si>
  <si>
    <t>Trūkstošie punkti</t>
  </si>
  <si>
    <t>Pārskaitāmie punkti</t>
  </si>
  <si>
    <t>V_19_A</t>
  </si>
  <si>
    <t>24.10.2022.</t>
  </si>
  <si>
    <t>© Latvijas arhitektu savienība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</si>
</sst>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  <charset val="186"/>
    </font>
    <font>
      <sz val="8"/>
      <name val="Calibri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</font>
    <font>
      <i/>
      <sz val="14"/>
      <color indexed="8"/>
      <name val="Calibri"/>
      <family val="2"/>
      <charset val="186"/>
    </font>
    <font>
      <i/>
      <sz val="11"/>
      <color indexed="8"/>
      <name val="Calibri"/>
      <family val="2"/>
      <charset val="186"/>
    </font>
    <font>
      <i/>
      <sz val="10"/>
      <color indexed="8"/>
      <name val="Calibri"/>
      <family val="2"/>
      <charset val="186"/>
    </font>
    <font>
      <i/>
      <sz val="11"/>
      <name val="Calibri"/>
      <family val="2"/>
      <charset val="186"/>
    </font>
    <font>
      <b/>
      <i/>
      <sz val="11"/>
      <name val="Calibri"/>
      <family val="2"/>
      <charset val="186"/>
    </font>
    <font>
      <i/>
      <sz val="12"/>
      <color indexed="8"/>
      <name val="Calibri"/>
      <family val="2"/>
      <charset val="186"/>
    </font>
    <font>
      <i/>
      <sz val="11"/>
      <name val="Calibri"/>
      <family val="2"/>
      <charset val="186"/>
      <scheme val="minor"/>
    </font>
    <font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49" fontId="0" fillId="0" borderId="0" xfId="0" applyNumberFormat="1"/>
    <xf numFmtId="2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49" fontId="6" fillId="0" borderId="0" xfId="0" applyNumberFormat="1" applyFont="1"/>
    <xf numFmtId="0" fontId="6" fillId="0" borderId="0" xfId="0" applyFont="1"/>
    <xf numFmtId="49" fontId="7" fillId="0" borderId="4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textRotation="90" wrapText="1"/>
    </xf>
    <xf numFmtId="0" fontId="8" fillId="0" borderId="3" xfId="0" applyFont="1" applyBorder="1" applyAlignment="1">
      <alignment horizontal="right" vertical="center" textRotation="90" wrapText="1"/>
    </xf>
    <xf numFmtId="0" fontId="8" fillId="0" borderId="11" xfId="0" applyFont="1" applyBorder="1" applyAlignment="1">
      <alignment horizontal="right" vertical="center" textRotation="90" wrapText="1"/>
    </xf>
    <xf numFmtId="0" fontId="8" fillId="0" borderId="7" xfId="0" applyFont="1" applyBorder="1" applyAlignment="1">
      <alignment horizontal="right" vertical="center" textRotation="90" wrapText="1"/>
    </xf>
    <xf numFmtId="49" fontId="7" fillId="0" borderId="5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textRotation="90" wrapText="1"/>
    </xf>
    <xf numFmtId="0" fontId="8" fillId="0" borderId="8" xfId="0" applyFont="1" applyBorder="1" applyAlignment="1">
      <alignment horizontal="right" vertical="center" textRotation="90" wrapText="1"/>
    </xf>
    <xf numFmtId="0" fontId="8" fillId="0" borderId="0" xfId="0" applyFont="1" applyAlignment="1">
      <alignment horizontal="right" vertical="center" textRotation="90" wrapText="1"/>
    </xf>
    <xf numFmtId="49" fontId="5" fillId="3" borderId="5" xfId="0" applyNumberFormat="1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/>
    </xf>
    <xf numFmtId="0" fontId="7" fillId="0" borderId="2" xfId="0" applyFont="1" applyBorder="1" applyAlignment="1">
      <alignment horizontal="right" vertical="center" wrapText="1"/>
    </xf>
    <xf numFmtId="0" fontId="7" fillId="4" borderId="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/>
    </xf>
    <xf numFmtId="0" fontId="5" fillId="0" borderId="6" xfId="0" applyFont="1" applyBorder="1" applyAlignment="1">
      <alignment horizontal="right" vertical="center" wrapText="1"/>
    </xf>
    <xf numFmtId="49" fontId="4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4" fillId="5" borderId="14" xfId="0" applyFont="1" applyFill="1" applyBorder="1" applyAlignment="1">
      <alignment horizontal="right"/>
    </xf>
    <xf numFmtId="0" fontId="7" fillId="2" borderId="0" xfId="0" applyFont="1" applyFill="1" applyAlignment="1">
      <alignment horizontal="right" vertical="center" wrapText="1"/>
    </xf>
    <xf numFmtId="164" fontId="10" fillId="2" borderId="22" xfId="0" applyNumberFormat="1" applyFont="1" applyFill="1" applyBorder="1" applyAlignment="1">
      <alignment horizontal="right"/>
    </xf>
    <xf numFmtId="49" fontId="5" fillId="3" borderId="24" xfId="0" applyNumberFormat="1" applyFont="1" applyFill="1" applyBorder="1" applyAlignment="1">
      <alignment vertical="center" wrapText="1"/>
    </xf>
    <xf numFmtId="0" fontId="5" fillId="3" borderId="26" xfId="0" applyFont="1" applyFill="1" applyBorder="1" applyAlignment="1">
      <alignment horizontal="right" vertical="center" wrapText="1"/>
    </xf>
    <xf numFmtId="0" fontId="4" fillId="3" borderId="27" xfId="0" applyFont="1" applyFill="1" applyBorder="1" applyAlignment="1">
      <alignment horizontal="right"/>
    </xf>
    <xf numFmtId="0" fontId="7" fillId="0" borderId="29" xfId="0" applyFont="1" applyBorder="1" applyAlignment="1">
      <alignment vertical="center" wrapText="1"/>
    </xf>
    <xf numFmtId="0" fontId="7" fillId="0" borderId="29" xfId="0" applyFont="1" applyBorder="1" applyAlignment="1">
      <alignment horizontal="right" vertical="center" wrapText="1"/>
    </xf>
    <xf numFmtId="2" fontId="7" fillId="0" borderId="29" xfId="0" applyNumberFormat="1" applyFont="1" applyBorder="1" applyAlignment="1">
      <alignment horizontal="right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4" fillId="5" borderId="33" xfId="0" applyFont="1" applyFill="1" applyBorder="1" applyAlignment="1">
      <alignment horizontal="right"/>
    </xf>
    <xf numFmtId="0" fontId="5" fillId="0" borderId="29" xfId="0" applyFont="1" applyBorder="1" applyAlignment="1">
      <alignment horizontal="right" vertical="center" wrapText="1"/>
    </xf>
    <xf numFmtId="2" fontId="5" fillId="0" borderId="29" xfId="0" applyNumberFormat="1" applyFont="1" applyBorder="1" applyAlignment="1">
      <alignment horizontal="right" vertical="center" wrapText="1"/>
    </xf>
    <xf numFmtId="2" fontId="7" fillId="2" borderId="30" xfId="0" applyNumberFormat="1" applyFont="1" applyFill="1" applyBorder="1" applyAlignment="1">
      <alignment horizontal="right" vertical="center" wrapText="1"/>
    </xf>
    <xf numFmtId="2" fontId="10" fillId="5" borderId="37" xfId="0" applyNumberFormat="1" applyFont="1" applyFill="1" applyBorder="1" applyAlignment="1">
      <alignment horizontal="right"/>
    </xf>
    <xf numFmtId="0" fontId="4" fillId="5" borderId="41" xfId="0" applyFont="1" applyFill="1" applyBorder="1" applyAlignment="1">
      <alignment horizontal="right"/>
    </xf>
    <xf numFmtId="49" fontId="7" fillId="0" borderId="32" xfId="0" applyNumberFormat="1" applyFont="1" applyBorder="1" applyAlignment="1">
      <alignment vertical="center" wrapText="1"/>
    </xf>
    <xf numFmtId="0" fontId="4" fillId="5" borderId="45" xfId="0" applyFont="1" applyFill="1" applyBorder="1" applyAlignment="1">
      <alignment horizontal="right"/>
    </xf>
    <xf numFmtId="0" fontId="5" fillId="0" borderId="50" xfId="0" applyFont="1" applyBorder="1" applyAlignment="1">
      <alignment horizontal="right" vertical="center" wrapText="1"/>
    </xf>
    <xf numFmtId="2" fontId="5" fillId="0" borderId="50" xfId="0" applyNumberFormat="1" applyFont="1" applyBorder="1" applyAlignment="1">
      <alignment horizontal="right" vertical="center" wrapText="1"/>
    </xf>
    <xf numFmtId="0" fontId="7" fillId="0" borderId="50" xfId="0" applyFont="1" applyBorder="1" applyAlignment="1">
      <alignment horizontal="right" vertical="center" wrapText="1"/>
    </xf>
    <xf numFmtId="2" fontId="7" fillId="2" borderId="5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0" fillId="6" borderId="7" xfId="0" applyNumberFormat="1" applyFill="1" applyBorder="1"/>
    <xf numFmtId="0" fontId="11" fillId="0" borderId="0" xfId="0" applyFont="1" applyAlignment="1">
      <alignment horizontal="left" wrapText="1"/>
    </xf>
    <xf numFmtId="0" fontId="8" fillId="0" borderId="52" xfId="0" applyFont="1" applyBorder="1" applyAlignment="1">
      <alignment horizontal="right" vertical="center" textRotation="90" wrapText="1"/>
    </xf>
    <xf numFmtId="0" fontId="4" fillId="3" borderId="55" xfId="0" applyFont="1" applyFill="1" applyBorder="1" applyAlignment="1">
      <alignment horizontal="right"/>
    </xf>
    <xf numFmtId="0" fontId="4" fillId="2" borderId="51" xfId="0" applyFont="1" applyFill="1" applyBorder="1" applyAlignment="1">
      <alignment horizontal="right"/>
    </xf>
    <xf numFmtId="0" fontId="4" fillId="2" borderId="55" xfId="0" applyFont="1" applyFill="1" applyBorder="1" applyAlignment="1">
      <alignment horizontal="right"/>
    </xf>
    <xf numFmtId="164" fontId="10" fillId="2" borderId="56" xfId="0" applyNumberFormat="1" applyFont="1" applyFill="1" applyBorder="1" applyAlignment="1">
      <alignment horizontal="right"/>
    </xf>
    <xf numFmtId="0" fontId="4" fillId="5" borderId="54" xfId="0" applyFont="1" applyFill="1" applyBorder="1" applyAlignment="1">
      <alignment horizontal="right"/>
    </xf>
    <xf numFmtId="0" fontId="4" fillId="5" borderId="52" xfId="0" applyFont="1" applyFill="1" applyBorder="1" applyAlignment="1">
      <alignment horizontal="right"/>
    </xf>
    <xf numFmtId="2" fontId="0" fillId="6" borderId="52" xfId="0" applyNumberFormat="1" applyFill="1" applyBorder="1"/>
    <xf numFmtId="0" fontId="9" fillId="2" borderId="55" xfId="0" applyFont="1" applyFill="1" applyBorder="1" applyAlignment="1">
      <alignment horizontal="right"/>
    </xf>
    <xf numFmtId="0" fontId="4" fillId="2" borderId="57" xfId="0" applyFont="1" applyFill="1" applyBorder="1" applyAlignment="1">
      <alignment horizontal="right"/>
    </xf>
    <xf numFmtId="0" fontId="4" fillId="2" borderId="58" xfId="0" applyFont="1" applyFill="1" applyBorder="1" applyAlignment="1">
      <alignment horizontal="right"/>
    </xf>
    <xf numFmtId="0" fontId="9" fillId="2" borderId="57" xfId="0" applyFont="1" applyFill="1" applyBorder="1" applyAlignment="1">
      <alignment horizontal="right"/>
    </xf>
    <xf numFmtId="164" fontId="10" fillId="7" borderId="7" xfId="0" applyNumberFormat="1" applyFont="1" applyFill="1" applyBorder="1" applyAlignment="1">
      <alignment horizontal="right"/>
    </xf>
    <xf numFmtId="0" fontId="4" fillId="7" borderId="7" xfId="0" applyFont="1" applyFill="1" applyBorder="1" applyAlignment="1">
      <alignment horizontal="right"/>
    </xf>
    <xf numFmtId="0" fontId="9" fillId="7" borderId="7" xfId="0" applyFont="1" applyFill="1" applyBorder="1" applyAlignment="1">
      <alignment horizontal="right"/>
    </xf>
    <xf numFmtId="2" fontId="10" fillId="7" borderId="38" xfId="0" applyNumberFormat="1" applyFont="1" applyFill="1" applyBorder="1" applyAlignment="1">
      <alignment horizontal="right"/>
    </xf>
    <xf numFmtId="0" fontId="12" fillId="7" borderId="42" xfId="0" applyFont="1" applyFill="1" applyBorder="1" applyAlignment="1">
      <alignment horizontal="right"/>
    </xf>
    <xf numFmtId="0" fontId="12" fillId="7" borderId="46" xfId="0" applyFont="1" applyFill="1" applyBorder="1" applyAlignment="1">
      <alignment horizontal="right"/>
    </xf>
    <xf numFmtId="2" fontId="10" fillId="7" borderId="52" xfId="0" applyNumberFormat="1" applyFont="1" applyFill="1" applyBorder="1" applyAlignment="1">
      <alignment horizontal="right"/>
    </xf>
    <xf numFmtId="2" fontId="10" fillId="7" borderId="7" xfId="0" applyNumberFormat="1" applyFont="1" applyFill="1" applyBorder="1" applyAlignment="1">
      <alignment horizontal="right"/>
    </xf>
    <xf numFmtId="2" fontId="10" fillId="5" borderId="7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 textRotation="90" wrapText="1"/>
    </xf>
    <xf numFmtId="0" fontId="0" fillId="0" borderId="16" xfId="0" applyBorder="1" applyAlignment="1">
      <alignment horizontal="center" textRotation="90" wrapText="1"/>
    </xf>
    <xf numFmtId="0" fontId="0" fillId="0" borderId="23" xfId="0" applyBorder="1" applyAlignment="1">
      <alignment horizontal="center" textRotation="90" wrapText="1"/>
    </xf>
    <xf numFmtId="0" fontId="5" fillId="3" borderId="10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 textRotation="90" wrapText="1"/>
    </xf>
    <xf numFmtId="0" fontId="4" fillId="0" borderId="53" xfId="0" applyFont="1" applyBorder="1" applyAlignment="1">
      <alignment horizontal="center" textRotation="90" wrapText="1"/>
    </xf>
    <xf numFmtId="49" fontId="7" fillId="0" borderId="39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34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0" fontId="5" fillId="0" borderId="36" xfId="0" applyFont="1" applyBorder="1" applyAlignment="1">
      <alignment horizontal="right" vertical="center" wrapText="1"/>
    </xf>
    <xf numFmtId="0" fontId="7" fillId="0" borderId="40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vertical="center" wrapText="1"/>
    </xf>
    <xf numFmtId="49" fontId="7" fillId="0" borderId="28" xfId="0" applyNumberFormat="1" applyFont="1" applyBorder="1" applyAlignment="1">
      <alignment vertical="center" wrapText="1"/>
    </xf>
    <xf numFmtId="49" fontId="7" fillId="0" borderId="31" xfId="0" applyNumberFormat="1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right" vertical="center" wrapText="1"/>
    </xf>
    <xf numFmtId="0" fontId="7" fillId="0" borderId="17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5" fillId="0" borderId="47" xfId="0" applyFont="1" applyBorder="1" applyAlignment="1">
      <alignment horizontal="right" vertical="center" wrapText="1"/>
    </xf>
    <xf numFmtId="0" fontId="5" fillId="0" borderId="48" xfId="0" applyFont="1" applyBorder="1" applyAlignment="1">
      <alignment horizontal="right" vertical="center" wrapText="1"/>
    </xf>
    <xf numFmtId="0" fontId="5" fillId="0" borderId="49" xfId="0" applyFont="1" applyBorder="1" applyAlignment="1">
      <alignment horizontal="right"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51" xfId="0" applyFont="1" applyBorder="1" applyAlignment="1">
      <alignment horizontal="right"/>
    </xf>
    <xf numFmtId="0" fontId="13" fillId="0" borderId="0" xfId="0" applyFont="1"/>
  </cellXfs>
  <cellStyles count="1">
    <cellStyle name="Parasts" xfId="0" builtinId="0"/>
  </cellStyles>
  <dxfs count="0"/>
  <tableStyles count="0" defaultTableStyle="TableStyleMedium2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zoomScale="84" zoomScaleNormal="84" workbookViewId="0">
      <selection activeCell="O38" sqref="O38"/>
    </sheetView>
  </sheetViews>
  <sheetFormatPr defaultRowHeight="14.4" x14ac:dyDescent="0.3"/>
  <cols>
    <col min="1" max="1" width="9.21875" style="1"/>
    <col min="2" max="2" width="50.77734375" customWidth="1"/>
    <col min="3" max="3" width="50.5546875" customWidth="1"/>
    <col min="4" max="4" width="4.5546875" style="4" customWidth="1"/>
    <col min="5" max="5" width="7.77734375" style="4" customWidth="1"/>
    <col min="6" max="6" width="6" style="4" customWidth="1"/>
    <col min="7" max="7" width="7.21875" style="4" customWidth="1"/>
    <col min="8" max="10" width="7.77734375" style="4" customWidth="1"/>
  </cols>
  <sheetData>
    <row r="1" spans="1:15" ht="15.75" customHeight="1" x14ac:dyDescent="0.35">
      <c r="A1" s="7"/>
      <c r="B1" s="8"/>
      <c r="C1" s="8"/>
      <c r="D1" s="5"/>
      <c r="E1" s="5"/>
      <c r="F1" s="5"/>
      <c r="G1" s="5"/>
      <c r="H1" s="5"/>
      <c r="I1" s="5"/>
      <c r="J1" s="109" t="s">
        <v>44</v>
      </c>
      <c r="K1" s="109"/>
    </row>
    <row r="2" spans="1:15" ht="15.75" customHeight="1" thickBot="1" x14ac:dyDescent="0.4">
      <c r="A2" s="7"/>
      <c r="B2" s="8"/>
      <c r="C2" s="8"/>
      <c r="D2" s="5"/>
      <c r="E2" s="5"/>
      <c r="F2" s="5"/>
      <c r="G2" s="5"/>
      <c r="H2" s="5"/>
      <c r="I2" s="5"/>
      <c r="J2" s="110" t="s">
        <v>45</v>
      </c>
      <c r="K2" s="110"/>
    </row>
    <row r="3" spans="1:15" ht="122.25" customHeight="1" thickBot="1" x14ac:dyDescent="0.35">
      <c r="A3" s="9" t="s">
        <v>0</v>
      </c>
      <c r="B3" s="10" t="s">
        <v>1</v>
      </c>
      <c r="C3" s="10" t="s">
        <v>2</v>
      </c>
      <c r="D3" s="11" t="s">
        <v>3</v>
      </c>
      <c r="E3" s="11" t="s">
        <v>18</v>
      </c>
      <c r="F3" s="11" t="s">
        <v>4</v>
      </c>
      <c r="G3" s="12" t="s">
        <v>5</v>
      </c>
      <c r="H3" s="13" t="s">
        <v>14</v>
      </c>
      <c r="I3" s="57" t="s">
        <v>43</v>
      </c>
      <c r="J3" s="14" t="s">
        <v>42</v>
      </c>
      <c r="K3" s="14" t="s">
        <v>33</v>
      </c>
    </row>
    <row r="4" spans="1:15" ht="18" customHeight="1" thickBot="1" x14ac:dyDescent="0.35">
      <c r="A4" s="15"/>
      <c r="B4" s="16"/>
      <c r="C4" s="16"/>
      <c r="D4" s="12"/>
      <c r="E4" s="2">
        <f>'koeficients K'!C48</f>
        <v>0.76666666666666672</v>
      </c>
      <c r="F4" s="17"/>
      <c r="G4" s="18"/>
      <c r="H4" s="19"/>
      <c r="I4" s="19"/>
      <c r="J4" s="19"/>
      <c r="K4" s="78" t="s">
        <v>39</v>
      </c>
    </row>
    <row r="5" spans="1:15" ht="15" thickBot="1" x14ac:dyDescent="0.35">
      <c r="A5" s="20" t="s">
        <v>6</v>
      </c>
      <c r="B5" s="81" t="s">
        <v>7</v>
      </c>
      <c r="C5" s="82"/>
      <c r="D5" s="82"/>
      <c r="E5" s="82"/>
      <c r="F5" s="82"/>
      <c r="G5" s="21"/>
      <c r="H5" s="22"/>
      <c r="I5" s="58"/>
      <c r="J5" s="22"/>
      <c r="K5" s="79"/>
    </row>
    <row r="6" spans="1:15" ht="15" thickBot="1" x14ac:dyDescent="0.35">
      <c r="A6" s="15" t="s">
        <v>19</v>
      </c>
      <c r="B6" s="87" t="s">
        <v>34</v>
      </c>
      <c r="C6" s="88"/>
      <c r="D6" s="23"/>
      <c r="E6" s="23"/>
      <c r="F6" s="23"/>
      <c r="G6" s="24">
        <v>1</v>
      </c>
      <c r="H6" s="66"/>
      <c r="I6" s="59"/>
      <c r="J6" s="70"/>
      <c r="K6" s="79"/>
    </row>
    <row r="7" spans="1:15" ht="30" customHeight="1" thickBot="1" x14ac:dyDescent="0.35">
      <c r="A7" s="15" t="s">
        <v>20</v>
      </c>
      <c r="B7" s="87" t="s">
        <v>35</v>
      </c>
      <c r="C7" s="88"/>
      <c r="D7" s="23"/>
      <c r="E7" s="23"/>
      <c r="F7" s="23"/>
      <c r="G7" s="24">
        <v>1</v>
      </c>
      <c r="H7" s="67"/>
      <c r="I7" s="25"/>
      <c r="J7" s="70"/>
      <c r="K7" s="79"/>
    </row>
    <row r="8" spans="1:15" ht="15" thickBot="1" x14ac:dyDescent="0.35">
      <c r="A8" s="15" t="s">
        <v>21</v>
      </c>
      <c r="B8" s="87" t="s">
        <v>36</v>
      </c>
      <c r="C8" s="88"/>
      <c r="D8" s="23"/>
      <c r="E8" s="23"/>
      <c r="F8" s="23"/>
      <c r="G8" s="24">
        <v>1</v>
      </c>
      <c r="H8" s="66"/>
      <c r="I8" s="60"/>
      <c r="J8" s="70"/>
      <c r="K8" s="79"/>
    </row>
    <row r="9" spans="1:15" ht="15" thickBot="1" x14ac:dyDescent="0.35">
      <c r="A9" s="15" t="s">
        <v>22</v>
      </c>
      <c r="B9" s="87" t="s">
        <v>37</v>
      </c>
      <c r="C9" s="88"/>
      <c r="D9" s="23"/>
      <c r="E9" s="23"/>
      <c r="F9" s="23"/>
      <c r="G9" s="24">
        <v>1</v>
      </c>
      <c r="H9" s="67"/>
      <c r="I9" s="25"/>
      <c r="J9" s="70"/>
      <c r="K9" s="79"/>
    </row>
    <row r="10" spans="1:15" ht="15" thickBot="1" x14ac:dyDescent="0.35">
      <c r="A10" s="15" t="s">
        <v>23</v>
      </c>
      <c r="B10" s="87" t="s">
        <v>38</v>
      </c>
      <c r="C10" s="88"/>
      <c r="D10" s="23"/>
      <c r="E10" s="23"/>
      <c r="F10" s="23"/>
      <c r="G10" s="24">
        <v>1</v>
      </c>
      <c r="H10" s="68"/>
      <c r="I10" s="65"/>
      <c r="J10" s="71"/>
      <c r="K10" s="79"/>
    </row>
    <row r="11" spans="1:15" ht="15" thickBot="1" x14ac:dyDescent="0.35">
      <c r="A11" s="98" t="s">
        <v>8</v>
      </c>
      <c r="B11" s="99"/>
      <c r="C11" s="100"/>
      <c r="D11" s="26">
        <v>3</v>
      </c>
      <c r="E11" s="26"/>
      <c r="F11" s="26">
        <v>5</v>
      </c>
      <c r="G11" s="32">
        <f>SUM(G6:G10)</f>
        <v>5</v>
      </c>
      <c r="H11" s="33">
        <f>IF(SUM(H6:H10)&lt;=5,SUM(H6:H10),F11)</f>
        <v>0</v>
      </c>
      <c r="I11" s="61"/>
      <c r="J11" s="69" t="str">
        <f>IF(G11&lt;D11,(G11-D11),IF((G11&gt;=D11),"0"))</f>
        <v>0</v>
      </c>
      <c r="K11" s="80"/>
      <c r="L11" s="3"/>
    </row>
    <row r="12" spans="1:15" ht="15" thickBot="1" x14ac:dyDescent="0.35">
      <c r="A12" s="34">
        <v>2</v>
      </c>
      <c r="B12" s="94" t="s">
        <v>9</v>
      </c>
      <c r="C12" s="95"/>
      <c r="D12" s="95"/>
      <c r="E12" s="95"/>
      <c r="F12" s="95"/>
      <c r="G12" s="35"/>
      <c r="H12" s="36"/>
      <c r="I12" s="58"/>
      <c r="J12" s="36"/>
      <c r="K12" s="78"/>
    </row>
    <row r="13" spans="1:15" ht="15" thickBot="1" x14ac:dyDescent="0.35">
      <c r="A13" s="96" t="s">
        <v>10</v>
      </c>
      <c r="B13" s="101" t="s">
        <v>29</v>
      </c>
      <c r="C13" s="37" t="s">
        <v>11</v>
      </c>
      <c r="D13" s="38">
        <v>1</v>
      </c>
      <c r="E13" s="39">
        <f>E4*D13</f>
        <v>0.76666666666666672</v>
      </c>
      <c r="F13" s="38"/>
      <c r="G13" s="40"/>
      <c r="H13" s="31"/>
      <c r="I13" s="62"/>
      <c r="J13" s="76">
        <f>IF(G13&lt;E13,(G13-E13),IF((G13&gt;=E13),"0"))</f>
        <v>-0.76666666666666672</v>
      </c>
      <c r="K13" s="83"/>
    </row>
    <row r="14" spans="1:15" ht="15" thickBot="1" x14ac:dyDescent="0.35">
      <c r="A14" s="97"/>
      <c r="B14" s="102"/>
      <c r="C14" s="37" t="s">
        <v>27</v>
      </c>
      <c r="D14" s="38">
        <v>1</v>
      </c>
      <c r="E14" s="39">
        <f>E4*D14</f>
        <v>0.76666666666666672</v>
      </c>
      <c r="F14" s="38"/>
      <c r="G14" s="40"/>
      <c r="H14" s="31"/>
      <c r="I14" s="62"/>
      <c r="J14" s="76">
        <f t="shared" ref="J14:J15" si="0">IF(G14&lt;E14,(G14-E14),IF((G14&gt;=E14),"0"))</f>
        <v>-0.76666666666666672</v>
      </c>
      <c r="K14" s="83"/>
    </row>
    <row r="15" spans="1:15" ht="43.8" thickBot="1" x14ac:dyDescent="0.35">
      <c r="A15" s="86"/>
      <c r="B15" s="93"/>
      <c r="C15" s="37" t="s">
        <v>28</v>
      </c>
      <c r="D15" s="38">
        <v>1</v>
      </c>
      <c r="E15" s="39">
        <f>E4*D15</f>
        <v>0.76666666666666672</v>
      </c>
      <c r="F15" s="38"/>
      <c r="G15" s="40"/>
      <c r="H15" s="41"/>
      <c r="I15" s="62"/>
      <c r="J15" s="76">
        <f t="shared" si="0"/>
        <v>-0.76666666666666672</v>
      </c>
      <c r="K15" s="83"/>
    </row>
    <row r="16" spans="1:15" ht="15.75" customHeight="1" thickBot="1" x14ac:dyDescent="0.35">
      <c r="A16" s="89" t="s">
        <v>25</v>
      </c>
      <c r="B16" s="90"/>
      <c r="C16" s="91"/>
      <c r="D16" s="42">
        <v>3</v>
      </c>
      <c r="E16" s="43">
        <f>E4*D16</f>
        <v>2.3000000000000003</v>
      </c>
      <c r="F16" s="38"/>
      <c r="G16" s="44">
        <f>(SUM(G13:G15))</f>
        <v>0</v>
      </c>
      <c r="H16" s="45"/>
      <c r="I16" s="77" t="str">
        <f>IF(G16&gt;E16,(G16-E16),IF((G16&lt;=E16),"0"))</f>
        <v>0</v>
      </c>
      <c r="J16" s="72"/>
      <c r="K16" s="83"/>
      <c r="O16" s="3"/>
    </row>
    <row r="17" spans="1:15" ht="43.8" thickBot="1" x14ac:dyDescent="0.35">
      <c r="A17" s="85" t="s">
        <v>12</v>
      </c>
      <c r="B17" s="92" t="s">
        <v>13</v>
      </c>
      <c r="C17" s="37" t="s">
        <v>30</v>
      </c>
      <c r="D17" s="38"/>
      <c r="E17" s="38"/>
      <c r="F17" s="38"/>
      <c r="G17" s="40">
        <v>0</v>
      </c>
      <c r="H17" s="46"/>
      <c r="I17" s="63"/>
      <c r="J17" s="73"/>
      <c r="K17" s="83"/>
    </row>
    <row r="18" spans="1:15" ht="28.8" x14ac:dyDescent="0.3">
      <c r="A18" s="86"/>
      <c r="B18" s="93"/>
      <c r="C18" s="37" t="s">
        <v>31</v>
      </c>
      <c r="D18" s="38"/>
      <c r="E18" s="38"/>
      <c r="F18" s="38"/>
      <c r="G18" s="40">
        <v>0</v>
      </c>
      <c r="H18" s="46"/>
      <c r="I18" s="63"/>
      <c r="J18" s="73"/>
      <c r="K18" s="83"/>
    </row>
    <row r="19" spans="1:15" ht="30" customHeight="1" thickBot="1" x14ac:dyDescent="0.35">
      <c r="A19" s="47" t="s">
        <v>15</v>
      </c>
      <c r="B19" s="106" t="s">
        <v>32</v>
      </c>
      <c r="C19" s="107"/>
      <c r="D19" s="38"/>
      <c r="E19" s="38"/>
      <c r="F19" s="38"/>
      <c r="G19" s="40"/>
      <c r="H19" s="48"/>
      <c r="I19" s="63"/>
      <c r="J19" s="74"/>
      <c r="K19" s="83"/>
    </row>
    <row r="20" spans="1:15" ht="15.75" customHeight="1" thickBot="1" x14ac:dyDescent="0.35">
      <c r="A20" s="103" t="s">
        <v>26</v>
      </c>
      <c r="B20" s="104"/>
      <c r="C20" s="105"/>
      <c r="D20" s="49">
        <v>5</v>
      </c>
      <c r="E20" s="50">
        <f>E4*D20</f>
        <v>3.8333333333333335</v>
      </c>
      <c r="F20" s="51"/>
      <c r="G20" s="52">
        <f>SUM(G17:G19)</f>
        <v>0</v>
      </c>
      <c r="H20" s="55">
        <f>G20+I16</f>
        <v>0</v>
      </c>
      <c r="I20" s="64"/>
      <c r="J20" s="75">
        <f>E20-H20</f>
        <v>3.8333333333333335</v>
      </c>
      <c r="K20" s="84"/>
      <c r="O20" s="3"/>
    </row>
    <row r="21" spans="1:15" x14ac:dyDescent="0.3">
      <c r="A21" s="27"/>
      <c r="B21" s="6"/>
      <c r="C21" s="6"/>
      <c r="D21" s="5"/>
      <c r="E21" s="5"/>
      <c r="F21" s="5"/>
      <c r="G21" s="5"/>
      <c r="H21" s="5"/>
      <c r="I21" s="5"/>
      <c r="J21" s="5"/>
    </row>
    <row r="22" spans="1:15" ht="15.6" x14ac:dyDescent="0.3">
      <c r="A22" s="28" t="s">
        <v>24</v>
      </c>
      <c r="B22" s="28"/>
      <c r="C22" s="28"/>
      <c r="D22" s="29"/>
      <c r="E22" s="29"/>
      <c r="F22" s="29"/>
      <c r="G22" s="29"/>
      <c r="H22" s="29"/>
      <c r="I22" s="29"/>
      <c r="J22" s="29"/>
    </row>
    <row r="23" spans="1:15" ht="29.25" customHeight="1" x14ac:dyDescent="0.3">
      <c r="A23" s="108" t="s">
        <v>39</v>
      </c>
      <c r="B23" s="108"/>
      <c r="C23" s="108"/>
      <c r="D23" s="108"/>
      <c r="E23" s="108"/>
      <c r="F23" s="108"/>
      <c r="G23" s="108"/>
      <c r="H23" s="108"/>
      <c r="I23" s="56"/>
      <c r="J23" s="30"/>
    </row>
    <row r="24" spans="1:15" ht="30" customHeight="1" x14ac:dyDescent="0.3">
      <c r="A24" s="108" t="s">
        <v>40</v>
      </c>
      <c r="B24" s="108"/>
      <c r="C24" s="108"/>
      <c r="D24" s="108"/>
      <c r="E24" s="108"/>
      <c r="F24" s="108"/>
      <c r="G24" s="108"/>
      <c r="H24" s="108"/>
      <c r="I24" s="56"/>
      <c r="J24" s="30"/>
    </row>
    <row r="25" spans="1:15" ht="30" customHeight="1" x14ac:dyDescent="0.3">
      <c r="A25" s="108"/>
      <c r="B25" s="108"/>
      <c r="C25" s="108"/>
      <c r="D25" s="108"/>
      <c r="E25" s="108"/>
      <c r="F25" s="108"/>
      <c r="G25" s="108"/>
      <c r="H25" s="108"/>
      <c r="I25" s="56"/>
      <c r="J25" s="30"/>
    </row>
    <row r="26" spans="1:15" ht="15.6" x14ac:dyDescent="0.3">
      <c r="A26" s="111" t="s">
        <v>46</v>
      </c>
      <c r="B26" s="28"/>
      <c r="C26" s="28"/>
      <c r="D26" s="29"/>
      <c r="E26" s="29"/>
      <c r="F26" s="29"/>
      <c r="G26" s="29"/>
      <c r="H26" s="29"/>
      <c r="I26" s="29"/>
      <c r="J26" s="29"/>
    </row>
    <row r="27" spans="1:15" x14ac:dyDescent="0.3">
      <c r="A27" s="27"/>
      <c r="B27" s="6"/>
      <c r="C27" s="6"/>
      <c r="D27" s="5"/>
      <c r="E27" s="5"/>
      <c r="F27" s="5"/>
      <c r="G27" s="5"/>
      <c r="H27" s="5"/>
      <c r="I27" s="5"/>
      <c r="J27" s="5"/>
    </row>
  </sheetData>
  <mergeCells count="22">
    <mergeCell ref="J2:K2"/>
    <mergeCell ref="A25:H25"/>
    <mergeCell ref="A24:H24"/>
    <mergeCell ref="A23:H23"/>
    <mergeCell ref="B6:C6"/>
    <mergeCell ref="B7:C7"/>
    <mergeCell ref="B8:C8"/>
    <mergeCell ref="K4:K11"/>
    <mergeCell ref="B5:F5"/>
    <mergeCell ref="K12:K20"/>
    <mergeCell ref="A17:A18"/>
    <mergeCell ref="B9:C9"/>
    <mergeCell ref="A16:C16"/>
    <mergeCell ref="B10:C10"/>
    <mergeCell ref="B17:B18"/>
    <mergeCell ref="B12:F12"/>
    <mergeCell ref="A13:A15"/>
    <mergeCell ref="A11:C11"/>
    <mergeCell ref="B13:B15"/>
    <mergeCell ref="A20:C20"/>
    <mergeCell ref="B19:C19"/>
    <mergeCell ref="J1:K1"/>
  </mergeCells>
  <phoneticPr fontId="3" type="noConversion"/>
  <pageMargins left="0.7" right="0.7" top="0.75" bottom="0.75" header="0.3" footer="0.3"/>
  <pageSetup paperSize="9" scale="51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4"/>
  <sheetViews>
    <sheetView topLeftCell="A34" workbookViewId="0">
      <selection activeCell="B40" sqref="B40"/>
    </sheetView>
  </sheetViews>
  <sheetFormatPr defaultRowHeight="14.4" x14ac:dyDescent="0.3"/>
  <cols>
    <col min="1" max="1" width="6.77734375" customWidth="1"/>
    <col min="4" max="4" width="11.77734375" customWidth="1"/>
  </cols>
  <sheetData>
    <row r="1" spans="1:3" x14ac:dyDescent="0.3">
      <c r="C1" s="2"/>
    </row>
    <row r="2" spans="1:3" x14ac:dyDescent="0.3">
      <c r="A2" s="53" t="s">
        <v>16</v>
      </c>
      <c r="B2" s="53"/>
      <c r="C2" s="2" t="s">
        <v>17</v>
      </c>
    </row>
    <row r="3" spans="1:3" x14ac:dyDescent="0.3">
      <c r="A3" s="53">
        <v>1</v>
      </c>
      <c r="B3" s="53"/>
      <c r="C3" s="2">
        <f>A3/60</f>
        <v>1.6666666666666666E-2</v>
      </c>
    </row>
    <row r="4" spans="1:3" x14ac:dyDescent="0.3">
      <c r="A4" s="53">
        <v>2</v>
      </c>
      <c r="B4" s="53"/>
      <c r="C4" s="2">
        <f t="shared" ref="C4:C62" si="0">A4/60</f>
        <v>3.3333333333333333E-2</v>
      </c>
    </row>
    <row r="5" spans="1:3" x14ac:dyDescent="0.3">
      <c r="A5" s="53">
        <v>3</v>
      </c>
      <c r="B5" s="53"/>
      <c r="C5" s="2">
        <f t="shared" si="0"/>
        <v>0.05</v>
      </c>
    </row>
    <row r="6" spans="1:3" x14ac:dyDescent="0.3">
      <c r="A6" s="53">
        <v>4</v>
      </c>
      <c r="B6" s="53"/>
      <c r="C6" s="2">
        <f t="shared" si="0"/>
        <v>6.6666666666666666E-2</v>
      </c>
    </row>
    <row r="7" spans="1:3" x14ac:dyDescent="0.3">
      <c r="A7" s="53">
        <v>5</v>
      </c>
      <c r="B7" s="53"/>
      <c r="C7" s="2">
        <f t="shared" si="0"/>
        <v>8.3333333333333329E-2</v>
      </c>
    </row>
    <row r="8" spans="1:3" x14ac:dyDescent="0.3">
      <c r="A8" s="53">
        <v>6</v>
      </c>
      <c r="B8" s="53"/>
      <c r="C8" s="2">
        <f t="shared" si="0"/>
        <v>0.1</v>
      </c>
    </row>
    <row r="9" spans="1:3" x14ac:dyDescent="0.3">
      <c r="A9" s="53">
        <v>7</v>
      </c>
      <c r="B9" s="53"/>
      <c r="C9" s="2">
        <f t="shared" si="0"/>
        <v>0.11666666666666667</v>
      </c>
    </row>
    <row r="10" spans="1:3" x14ac:dyDescent="0.3">
      <c r="A10" s="53">
        <v>8</v>
      </c>
      <c r="B10" s="53"/>
      <c r="C10" s="2">
        <f t="shared" si="0"/>
        <v>0.13333333333333333</v>
      </c>
    </row>
    <row r="11" spans="1:3" x14ac:dyDescent="0.3">
      <c r="A11" s="53">
        <v>9</v>
      </c>
      <c r="B11" s="53"/>
      <c r="C11" s="2">
        <f>A11/60</f>
        <v>0.15</v>
      </c>
    </row>
    <row r="12" spans="1:3" x14ac:dyDescent="0.3">
      <c r="A12" s="53">
        <v>10</v>
      </c>
      <c r="B12" s="53"/>
      <c r="C12" s="2">
        <f t="shared" si="0"/>
        <v>0.16666666666666666</v>
      </c>
    </row>
    <row r="13" spans="1:3" x14ac:dyDescent="0.3">
      <c r="A13" s="53">
        <v>11</v>
      </c>
      <c r="B13" s="53"/>
      <c r="C13" s="2">
        <f t="shared" si="0"/>
        <v>0.18333333333333332</v>
      </c>
    </row>
    <row r="14" spans="1:3" x14ac:dyDescent="0.3">
      <c r="A14" s="53">
        <v>12</v>
      </c>
      <c r="B14" s="53"/>
      <c r="C14" s="2">
        <f t="shared" si="0"/>
        <v>0.2</v>
      </c>
    </row>
    <row r="15" spans="1:3" x14ac:dyDescent="0.3">
      <c r="A15" s="53">
        <v>13</v>
      </c>
      <c r="B15" s="53"/>
      <c r="C15" s="2">
        <f t="shared" si="0"/>
        <v>0.21666666666666667</v>
      </c>
    </row>
    <row r="16" spans="1:3" x14ac:dyDescent="0.3">
      <c r="A16" s="53">
        <v>14</v>
      </c>
      <c r="B16" s="53"/>
      <c r="C16" s="2">
        <f t="shared" si="0"/>
        <v>0.23333333333333334</v>
      </c>
    </row>
    <row r="17" spans="1:3" x14ac:dyDescent="0.3">
      <c r="A17" s="53">
        <v>15</v>
      </c>
      <c r="B17" s="53"/>
      <c r="C17" s="2">
        <f t="shared" si="0"/>
        <v>0.25</v>
      </c>
    </row>
    <row r="18" spans="1:3" x14ac:dyDescent="0.3">
      <c r="A18" s="53">
        <v>16</v>
      </c>
      <c r="B18" s="53"/>
      <c r="C18" s="2">
        <f t="shared" si="0"/>
        <v>0.26666666666666666</v>
      </c>
    </row>
    <row r="19" spans="1:3" x14ac:dyDescent="0.3">
      <c r="A19" s="53">
        <v>17</v>
      </c>
      <c r="B19" s="53"/>
      <c r="C19" s="2">
        <f t="shared" si="0"/>
        <v>0.28333333333333333</v>
      </c>
    </row>
    <row r="20" spans="1:3" x14ac:dyDescent="0.3">
      <c r="A20" s="53">
        <v>18</v>
      </c>
      <c r="B20" s="53"/>
      <c r="C20" s="2">
        <f t="shared" si="0"/>
        <v>0.3</v>
      </c>
    </row>
    <row r="21" spans="1:3" x14ac:dyDescent="0.3">
      <c r="A21" s="53">
        <v>19</v>
      </c>
      <c r="B21" s="53"/>
      <c r="C21" s="2">
        <f t="shared" si="0"/>
        <v>0.31666666666666665</v>
      </c>
    </row>
    <row r="22" spans="1:3" x14ac:dyDescent="0.3">
      <c r="A22" s="53">
        <v>20</v>
      </c>
      <c r="B22" s="53"/>
      <c r="C22" s="2">
        <f t="shared" si="0"/>
        <v>0.33333333333333331</v>
      </c>
    </row>
    <row r="23" spans="1:3" x14ac:dyDescent="0.3">
      <c r="A23" s="53">
        <v>21</v>
      </c>
      <c r="B23" s="53"/>
      <c r="C23" s="2">
        <f t="shared" si="0"/>
        <v>0.35</v>
      </c>
    </row>
    <row r="24" spans="1:3" x14ac:dyDescent="0.3">
      <c r="A24" s="53">
        <v>22</v>
      </c>
      <c r="B24" s="53"/>
      <c r="C24" s="2">
        <f t="shared" si="0"/>
        <v>0.36666666666666664</v>
      </c>
    </row>
    <row r="25" spans="1:3" x14ac:dyDescent="0.3">
      <c r="A25" s="53">
        <v>23</v>
      </c>
      <c r="B25" s="53"/>
      <c r="C25" s="2">
        <f t="shared" si="0"/>
        <v>0.38333333333333336</v>
      </c>
    </row>
    <row r="26" spans="1:3" x14ac:dyDescent="0.3">
      <c r="A26" s="53">
        <v>24</v>
      </c>
      <c r="B26" s="53"/>
      <c r="C26" s="2">
        <f t="shared" si="0"/>
        <v>0.4</v>
      </c>
    </row>
    <row r="27" spans="1:3" x14ac:dyDescent="0.3">
      <c r="A27" s="53">
        <v>25</v>
      </c>
      <c r="B27" s="53"/>
      <c r="C27" s="2">
        <f t="shared" si="0"/>
        <v>0.41666666666666669</v>
      </c>
    </row>
    <row r="28" spans="1:3" x14ac:dyDescent="0.3">
      <c r="A28" s="53">
        <v>26</v>
      </c>
      <c r="B28" s="53"/>
      <c r="C28" s="2">
        <f t="shared" si="0"/>
        <v>0.43333333333333335</v>
      </c>
    </row>
    <row r="29" spans="1:3" x14ac:dyDescent="0.3">
      <c r="A29" s="53">
        <v>27</v>
      </c>
      <c r="B29" s="53"/>
      <c r="C29" s="2">
        <f t="shared" si="0"/>
        <v>0.45</v>
      </c>
    </row>
    <row r="30" spans="1:3" x14ac:dyDescent="0.3">
      <c r="A30" s="53">
        <v>28</v>
      </c>
      <c r="B30" s="53"/>
      <c r="C30" s="2">
        <f t="shared" si="0"/>
        <v>0.46666666666666667</v>
      </c>
    </row>
    <row r="31" spans="1:3" x14ac:dyDescent="0.3">
      <c r="A31" s="53">
        <v>29</v>
      </c>
      <c r="B31" s="53"/>
      <c r="C31" s="2">
        <f t="shared" si="0"/>
        <v>0.48333333333333334</v>
      </c>
    </row>
    <row r="32" spans="1:3" x14ac:dyDescent="0.3">
      <c r="A32" s="53">
        <v>30</v>
      </c>
      <c r="B32" s="53"/>
      <c r="C32" s="2">
        <f t="shared" si="0"/>
        <v>0.5</v>
      </c>
    </row>
    <row r="33" spans="1:3" x14ac:dyDescent="0.3">
      <c r="A33" s="53">
        <v>31</v>
      </c>
      <c r="B33" s="53"/>
      <c r="C33" s="2">
        <f>A33/60</f>
        <v>0.51666666666666672</v>
      </c>
    </row>
    <row r="34" spans="1:3" x14ac:dyDescent="0.3">
      <c r="A34" s="53">
        <v>32</v>
      </c>
      <c r="B34" s="53"/>
      <c r="C34" s="2">
        <f t="shared" si="0"/>
        <v>0.53333333333333333</v>
      </c>
    </row>
    <row r="35" spans="1:3" x14ac:dyDescent="0.3">
      <c r="A35" s="53">
        <v>33</v>
      </c>
      <c r="B35" s="53"/>
      <c r="C35" s="2">
        <f t="shared" si="0"/>
        <v>0.55000000000000004</v>
      </c>
    </row>
    <row r="36" spans="1:3" x14ac:dyDescent="0.3">
      <c r="A36" s="53">
        <v>34</v>
      </c>
      <c r="B36" s="53"/>
      <c r="C36" s="2">
        <f t="shared" si="0"/>
        <v>0.56666666666666665</v>
      </c>
    </row>
    <row r="37" spans="1:3" x14ac:dyDescent="0.3">
      <c r="A37" s="53">
        <v>35</v>
      </c>
      <c r="B37" s="53"/>
      <c r="C37" s="2">
        <f t="shared" si="0"/>
        <v>0.58333333333333337</v>
      </c>
    </row>
    <row r="38" spans="1:3" x14ac:dyDescent="0.3">
      <c r="A38" s="53">
        <v>36</v>
      </c>
      <c r="B38" s="53"/>
      <c r="C38" s="2">
        <f t="shared" si="0"/>
        <v>0.6</v>
      </c>
    </row>
    <row r="39" spans="1:3" x14ac:dyDescent="0.3">
      <c r="A39" s="53">
        <v>37</v>
      </c>
      <c r="B39" s="53"/>
      <c r="C39" s="2">
        <f t="shared" si="0"/>
        <v>0.6166666666666667</v>
      </c>
    </row>
    <row r="40" spans="1:3" x14ac:dyDescent="0.3">
      <c r="A40" s="53">
        <v>38</v>
      </c>
      <c r="B40" s="53">
        <v>23</v>
      </c>
      <c r="C40" s="2">
        <f t="shared" si="0"/>
        <v>0.6333333333333333</v>
      </c>
    </row>
    <row r="41" spans="1:3" x14ac:dyDescent="0.3">
      <c r="A41" s="53">
        <v>39</v>
      </c>
      <c r="B41" s="53">
        <v>22</v>
      </c>
      <c r="C41" s="2">
        <f>A41/60</f>
        <v>0.65</v>
      </c>
    </row>
    <row r="42" spans="1:3" x14ac:dyDescent="0.3">
      <c r="A42" s="53">
        <v>40</v>
      </c>
      <c r="B42" s="53">
        <v>21</v>
      </c>
      <c r="C42" s="2">
        <f t="shared" si="0"/>
        <v>0.66666666666666663</v>
      </c>
    </row>
    <row r="43" spans="1:3" x14ac:dyDescent="0.3">
      <c r="A43" s="53">
        <v>41</v>
      </c>
      <c r="B43" s="53">
        <v>20</v>
      </c>
      <c r="C43" s="2">
        <f t="shared" si="0"/>
        <v>0.68333333333333335</v>
      </c>
    </row>
    <row r="44" spans="1:3" x14ac:dyDescent="0.3">
      <c r="A44" s="53">
        <v>42</v>
      </c>
      <c r="B44" s="53">
        <v>19</v>
      </c>
      <c r="C44" s="2">
        <f t="shared" si="0"/>
        <v>0.7</v>
      </c>
    </row>
    <row r="45" spans="1:3" x14ac:dyDescent="0.3">
      <c r="A45" s="53">
        <v>43</v>
      </c>
      <c r="B45" s="53">
        <v>18</v>
      </c>
      <c r="C45" s="2">
        <f t="shared" si="0"/>
        <v>0.71666666666666667</v>
      </c>
    </row>
    <row r="46" spans="1:3" x14ac:dyDescent="0.3">
      <c r="A46" s="53">
        <v>44</v>
      </c>
      <c r="B46" s="53">
        <v>17</v>
      </c>
      <c r="C46" s="2">
        <f t="shared" si="0"/>
        <v>0.73333333333333328</v>
      </c>
    </row>
    <row r="47" spans="1:3" x14ac:dyDescent="0.3">
      <c r="A47" s="53">
        <v>45</v>
      </c>
      <c r="B47" s="53">
        <v>16</v>
      </c>
      <c r="C47" s="2">
        <f t="shared" si="0"/>
        <v>0.75</v>
      </c>
    </row>
    <row r="48" spans="1:3" x14ac:dyDescent="0.3">
      <c r="A48" s="53">
        <v>46</v>
      </c>
      <c r="B48" s="53">
        <v>15</v>
      </c>
      <c r="C48" s="2">
        <f t="shared" si="0"/>
        <v>0.76666666666666672</v>
      </c>
    </row>
    <row r="49" spans="1:3" x14ac:dyDescent="0.3">
      <c r="A49" s="53">
        <v>47</v>
      </c>
      <c r="B49" s="53">
        <v>14</v>
      </c>
      <c r="C49" s="2">
        <f t="shared" si="0"/>
        <v>0.78333333333333333</v>
      </c>
    </row>
    <row r="50" spans="1:3" x14ac:dyDescent="0.3">
      <c r="A50" s="53">
        <v>48</v>
      </c>
      <c r="B50" s="53">
        <v>13</v>
      </c>
      <c r="C50" s="2">
        <f t="shared" si="0"/>
        <v>0.8</v>
      </c>
    </row>
    <row r="51" spans="1:3" x14ac:dyDescent="0.3">
      <c r="A51" s="53">
        <v>49</v>
      </c>
      <c r="B51" s="53">
        <v>12</v>
      </c>
      <c r="C51" s="2">
        <f t="shared" si="0"/>
        <v>0.81666666666666665</v>
      </c>
    </row>
    <row r="52" spans="1:3" x14ac:dyDescent="0.3">
      <c r="A52" s="53">
        <v>50</v>
      </c>
      <c r="B52" s="53">
        <v>11</v>
      </c>
      <c r="C52" s="2">
        <f t="shared" si="0"/>
        <v>0.83333333333333337</v>
      </c>
    </row>
    <row r="53" spans="1:3" x14ac:dyDescent="0.3">
      <c r="A53" s="53">
        <v>51</v>
      </c>
      <c r="B53" s="53">
        <v>10</v>
      </c>
      <c r="C53" s="2">
        <f t="shared" si="0"/>
        <v>0.85</v>
      </c>
    </row>
    <row r="54" spans="1:3" x14ac:dyDescent="0.3">
      <c r="A54" s="53">
        <v>52</v>
      </c>
      <c r="B54" s="53">
        <v>9</v>
      </c>
      <c r="C54" s="2">
        <f t="shared" si="0"/>
        <v>0.8666666666666667</v>
      </c>
    </row>
    <row r="55" spans="1:3" x14ac:dyDescent="0.3">
      <c r="A55" s="53">
        <v>53</v>
      </c>
      <c r="B55" s="53">
        <v>8</v>
      </c>
      <c r="C55" s="2">
        <f t="shared" si="0"/>
        <v>0.8833333333333333</v>
      </c>
    </row>
    <row r="56" spans="1:3" x14ac:dyDescent="0.3">
      <c r="A56" s="53">
        <v>54</v>
      </c>
      <c r="B56" s="53">
        <v>7</v>
      </c>
      <c r="C56" s="2">
        <f t="shared" si="0"/>
        <v>0.9</v>
      </c>
    </row>
    <row r="57" spans="1:3" x14ac:dyDescent="0.3">
      <c r="A57" s="53">
        <v>55</v>
      </c>
      <c r="B57" s="53">
        <v>6</v>
      </c>
      <c r="C57" s="2">
        <f t="shared" si="0"/>
        <v>0.91666666666666663</v>
      </c>
    </row>
    <row r="58" spans="1:3" x14ac:dyDescent="0.3">
      <c r="A58" s="53">
        <v>56</v>
      </c>
      <c r="B58" s="53">
        <v>5</v>
      </c>
      <c r="C58" s="2">
        <f t="shared" si="0"/>
        <v>0.93333333333333335</v>
      </c>
    </row>
    <row r="59" spans="1:3" x14ac:dyDescent="0.3">
      <c r="A59" s="53">
        <v>57</v>
      </c>
      <c r="B59" s="53">
        <v>4</v>
      </c>
      <c r="C59" s="2">
        <f t="shared" si="0"/>
        <v>0.95</v>
      </c>
    </row>
    <row r="60" spans="1:3" x14ac:dyDescent="0.3">
      <c r="A60" s="53">
        <v>58</v>
      </c>
      <c r="B60" s="53">
        <v>3</v>
      </c>
      <c r="C60" s="2">
        <f t="shared" si="0"/>
        <v>0.96666666666666667</v>
      </c>
    </row>
    <row r="61" spans="1:3" x14ac:dyDescent="0.3">
      <c r="A61" s="53">
        <v>59</v>
      </c>
      <c r="B61" s="53">
        <v>2</v>
      </c>
      <c r="C61" s="2">
        <f t="shared" si="0"/>
        <v>0.98333333333333328</v>
      </c>
    </row>
    <row r="62" spans="1:3" x14ac:dyDescent="0.3">
      <c r="A62" s="53">
        <v>60</v>
      </c>
      <c r="B62" s="53">
        <v>1</v>
      </c>
      <c r="C62" s="2">
        <f t="shared" si="0"/>
        <v>1</v>
      </c>
    </row>
    <row r="63" spans="1:3" ht="72" x14ac:dyDescent="0.3">
      <c r="A63" s="53"/>
      <c r="B63" s="54" t="s">
        <v>41</v>
      </c>
      <c r="C63" s="2"/>
    </row>
    <row r="64" spans="1:3" x14ac:dyDescent="0.3">
      <c r="C64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punkti</vt:lpstr>
      <vt:lpstr>koeficients K</vt:lpstr>
      <vt:lpstr>punkti!Drukas_apgabals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</dc:creator>
  <cp:lastModifiedBy>arona arona</cp:lastModifiedBy>
  <cp:lastPrinted>2019-10-15T11:24:21Z</cp:lastPrinted>
  <dcterms:created xsi:type="dcterms:W3CDTF">2017-02-13T13:53:59Z</dcterms:created>
  <dcterms:modified xsi:type="dcterms:W3CDTF">2022-10-26T16:28:41Z</dcterms:modified>
</cp:coreProperties>
</file>